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EAEPE-COG" sheetId="1" r:id="rId1"/>
    <sheet name="CTG" sheetId="2" r:id="rId2"/>
    <sheet name="CA" sheetId="3" r:id="rId3"/>
    <sheet name="CFG" sheetId="4" r:id="rId4"/>
  </sheets>
  <definedNames>
    <definedName name="_xlnm.Print_Area" localSheetId="0">'EAEPE-COG'!$A$1:$H$80</definedName>
  </definedNames>
  <calcPr fullCalcOnLoad="1"/>
</workbook>
</file>

<file path=xl/sharedStrings.xml><?xml version="1.0" encoding="utf-8"?>
<sst xmlns="http://schemas.openxmlformats.org/spreadsheetml/2006/main" count="193" uniqueCount="154">
  <si>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</si>
  <si>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</si>
  <si>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</si>
  <si>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</si>
  <si>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</si>
  <si>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</si>
  <si>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</si>
  <si>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</si>
  <si>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</si>
  <si>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</si>
  <si>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</si>
  <si>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</si>
  <si>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</si>
  <si>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</si>
  <si>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</si>
  <si>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</si>
  <si>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</si>
  <si>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</si>
  <si>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</si>
  <si>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</si>
  <si>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</si>
  <si>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</si>
  <si>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</si>
  <si>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</si>
  <si>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</si>
  <si>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</si>
  <si>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</si>
  <si>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</si>
  <si>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</si>
  <si>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</si>
  <si>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</si>
  <si>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</si>
  <si>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</si>
  <si>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</si>
  <si>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</si>
  <si>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</si>
  <si>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</si>
  <si>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</si>
  <si>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</si>
  <si>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</si>
  <si>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</si>
  <si>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</si>
  <si>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</si>
  <si>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</si>
  <si>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</si>
  <si>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</si>
  <si>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</si>
  <si>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</si>
  <si>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</si>
  <si>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</si>
  <si>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</si>
  <si>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</si>
  <si>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</si>
  <si>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</si>
  <si>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</si>
  <si>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</si>
  <si>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</si>
  <si>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</si>
  <si>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</si>
  <si>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</si>
  <si>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</si>
  <si>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</si>
  <si>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</si>
  <si>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</si>
  <si>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</si>
  <si>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</si>
  <si>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</si>
  <si>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</si>
  <si>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</si>
  <si>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</si>
  <si>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</si>
  <si>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</si>
  <si>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</si>
  <si>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</si>
  <si>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</si>
  <si>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</si>
  <si>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</si>
  <si>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</si>
  <si>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</si>
  <si>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</si>
  <si>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</si>
  <si>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</si>
  <si>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</si>
  <si>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</si>
  <si>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</si>
  <si>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</si>
  <si>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</si>
  <si>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al 31 de Marzo del 2019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</si>
  <si>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</si>
  <si>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</si>
  <si>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</si>
  <si>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</si>
  <si>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</si>
  <si>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</si>
  <si>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</si>
  <si>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</si>
  <si>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</si>
  <si>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</si>
  <si>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</si>
  <si>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</si>
  <si>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</si>
  <si>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</si>
  <si>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</si>
  <si>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</si>
  <si>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</si>
  <si>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</si>
  <si>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</si>
  <si>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</si>
  <si>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</si>
  <si>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</si>
  <si>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</si>
  <si>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</si>
  <si>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</si>
  <si>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</si>
  <si>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</si>
  <si>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</si>
  <si>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</si>
  <si>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</si>
  <si>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</si>
  <si>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</si>
  <si>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Municipio de Comonfort Gunajuato
Estado analitico del ejercicio del presupuesto de egresos
Clasificación Administrativa
Del 1 de Enero al al 31 de Marzo del  2019</t>
  </si>
  <si>
    <t>Municipio de Comonfort, Guanajuato
Estado analitico del ejercicio del presupuesto de egresos
Clasificacion por objeto del gasto (capitulo y concepto)
del 1 de Enero al 31 de Marzo del 2019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</si>
  <si>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</si>
  <si>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</si>
  <si>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</si>
  <si>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</si>
  <si>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</si>
  <si>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</si>
  <si>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</si>
  <si>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</si>
  <si>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</si>
  <si>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</si>
  <si>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</si>
  <si>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</si>
  <si>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</si>
  <si>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</si>
  <si>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</si>
  <si>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</si>
  <si>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</si>
  <si>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</si>
  <si>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</si>
  <si>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</si>
  <si>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</si>
  <si>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</si>
  <si>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</si>
  <si>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</si>
  <si>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</si>
  <si>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</si>
  <si>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</si>
  <si>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</si>
  <si>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</si>
  <si>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</si>
  <si>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</si>
  <si>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Marzo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</si>
</sst>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8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43" fillId="34" borderId="22" xfId="57" applyFont="1" applyFill="1" applyBorder="1" applyAlignment="1" applyProtection="1">
      <alignment horizontal="center" vertical="center" wrapText="1"/>
      <protection locked="0"/>
    </xf>
    <xf numFmtId="0" fontId="43" fillId="34" borderId="23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 wrapText="1"/>
      <protection locked="0"/>
    </xf>
    <xf numFmtId="0" fontId="2" fillId="33" borderId="23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942975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952500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1104900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866775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6675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885825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971550</xdr:colOff>
      <xdr:row>0</xdr:row>
      <xdr:rowOff>857250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7</xdr:col>
      <xdr:colOff>838200</xdr:colOff>
      <xdr:row>0</xdr:row>
      <xdr:rowOff>923925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620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55" t="s">
        <v>121</v>
      </c>
      <c r="B1" s="56"/>
      <c r="C1" s="56"/>
      <c r="D1" s="56"/>
      <c r="E1" s="56"/>
      <c r="F1" s="56"/>
      <c r="G1" s="56"/>
      <c r="H1" s="57"/>
    </row>
    <row r="2" spans="1:8" s="11" customFormat="1" ht="10.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s="11" customFormat="1" ht="2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s="11" customFormat="1" ht="10.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187925.35999999978</v>
      </c>
      <c r="E5" s="25">
        <f>C5+D5</f>
        <v>106680082.87</v>
      </c>
      <c r="F5" s="25">
        <f>SUM(F6:F12)</f>
        <v>20973371.72</v>
      </c>
      <c r="G5" s="25">
        <f>SUM(G6:G12)</f>
        <v>20973371.72</v>
      </c>
      <c r="H5" s="25">
        <f>E5-F5</f>
        <v>85706711.15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-1232230.11</v>
      </c>
      <c r="E6" s="26">
        <f aca="true" t="shared" si="0" ref="E6:E69">C6+D6</f>
        <v>47749817.36</v>
      </c>
      <c r="F6" s="26">
        <v>9538160.64</v>
      </c>
      <c r="G6" s="26">
        <v>9538160.64</v>
      </c>
      <c r="H6" s="26">
        <f aca="true" t="shared" si="1" ref="H6:H69">E6-F6</f>
        <v>38211656.72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3641041.58</v>
      </c>
      <c r="E7" s="26">
        <f t="shared" si="0"/>
        <v>15726279.49</v>
      </c>
      <c r="F7" s="26">
        <v>2923314.11</v>
      </c>
      <c r="G7" s="26">
        <v>2923314.11</v>
      </c>
      <c r="H7" s="26">
        <f t="shared" si="1"/>
        <v>12802965.38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-2160003.44</v>
      </c>
      <c r="E8" s="26">
        <f t="shared" si="0"/>
        <v>13046758.23</v>
      </c>
      <c r="F8" s="26">
        <v>814502.62</v>
      </c>
      <c r="G8" s="26">
        <v>814502.62</v>
      </c>
      <c r="H8" s="26">
        <f t="shared" si="1"/>
        <v>12232255.610000001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200000</v>
      </c>
      <c r="E9" s="26">
        <f t="shared" si="0"/>
        <v>5973986.79</v>
      </c>
      <c r="F9" s="26">
        <v>1008395.51</v>
      </c>
      <c r="G9" s="26">
        <v>1008395.51</v>
      </c>
      <c r="H9" s="26">
        <f t="shared" si="1"/>
        <v>4965591.28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-260882.67</v>
      </c>
      <c r="E10" s="26">
        <f t="shared" si="0"/>
        <v>24183241</v>
      </c>
      <c r="F10" s="26">
        <v>6688998.84</v>
      </c>
      <c r="G10" s="26">
        <v>6688998.84</v>
      </c>
      <c r="H10" s="26">
        <f t="shared" si="1"/>
        <v>17494242.16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2055158.48</v>
      </c>
      <c r="E13" s="26">
        <f t="shared" si="0"/>
        <v>20099721.98</v>
      </c>
      <c r="F13" s="26">
        <f>SUM(F14:F22)</f>
        <v>2277510.6100000003</v>
      </c>
      <c r="G13" s="26">
        <f>SUM(G14:G22)</f>
        <v>2277510.6100000003</v>
      </c>
      <c r="H13" s="26">
        <f t="shared" si="1"/>
        <v>17822211.37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144639.6</v>
      </c>
      <c r="E14" s="26">
        <f t="shared" si="0"/>
        <v>1841783.6</v>
      </c>
      <c r="F14" s="26">
        <v>494752.29</v>
      </c>
      <c r="G14" s="26">
        <v>494752.29</v>
      </c>
      <c r="H14" s="26">
        <f t="shared" si="1"/>
        <v>1347031.31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36960</v>
      </c>
      <c r="E15" s="26">
        <f t="shared" si="0"/>
        <v>900284.12</v>
      </c>
      <c r="F15" s="26">
        <v>182997.22</v>
      </c>
      <c r="G15" s="26">
        <v>182997.22</v>
      </c>
      <c r="H15" s="26">
        <f t="shared" si="1"/>
        <v>717286.9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30000</v>
      </c>
      <c r="E16" s="26">
        <f t="shared" si="0"/>
        <v>105000</v>
      </c>
      <c r="F16" s="26">
        <v>24870.4</v>
      </c>
      <c r="G16" s="26">
        <v>24870.4</v>
      </c>
      <c r="H16" s="26">
        <f t="shared" si="1"/>
        <v>80129.6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2982198.11</v>
      </c>
      <c r="E17" s="26">
        <f t="shared" si="0"/>
        <v>5344853.16</v>
      </c>
      <c r="F17" s="26">
        <v>193587.74</v>
      </c>
      <c r="G17" s="26">
        <v>193587.74</v>
      </c>
      <c r="H17" s="26">
        <f t="shared" si="1"/>
        <v>5151265.42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4000</v>
      </c>
      <c r="E18" s="26">
        <f t="shared" si="0"/>
        <v>250100</v>
      </c>
      <c r="F18" s="26">
        <v>36595.68</v>
      </c>
      <c r="G18" s="26">
        <v>36595.68</v>
      </c>
      <c r="H18" s="26">
        <f t="shared" si="1"/>
        <v>213504.32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19000</v>
      </c>
      <c r="E19" s="26">
        <f t="shared" si="0"/>
        <v>8280277.42</v>
      </c>
      <c r="F19" s="26">
        <v>1222326.44</v>
      </c>
      <c r="G19" s="26">
        <v>1222326.44</v>
      </c>
      <c r="H19" s="26">
        <f t="shared" si="1"/>
        <v>7057950.98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254293.4</v>
      </c>
      <c r="E20" s="26">
        <f t="shared" si="0"/>
        <v>1970905.73</v>
      </c>
      <c r="F20" s="26">
        <v>374.97</v>
      </c>
      <c r="G20" s="26">
        <v>374.97</v>
      </c>
      <c r="H20" s="26">
        <f t="shared" si="1"/>
        <v>1970530.76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-1415932.63</v>
      </c>
      <c r="E22" s="26">
        <f t="shared" si="0"/>
        <v>1406517.9500000002</v>
      </c>
      <c r="F22" s="26">
        <v>122005.87</v>
      </c>
      <c r="G22" s="26">
        <v>122005.87</v>
      </c>
      <c r="H22" s="26">
        <f t="shared" si="1"/>
        <v>1284512.08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9437427.24</v>
      </c>
      <c r="E23" s="26">
        <f t="shared" si="0"/>
        <v>36061242.95</v>
      </c>
      <c r="F23" s="26">
        <f>SUM(F24:F32)</f>
        <v>6061098.75</v>
      </c>
      <c r="G23" s="26">
        <f>SUM(G24:G32)</f>
        <v>6061098.75</v>
      </c>
      <c r="H23" s="26">
        <f t="shared" si="1"/>
        <v>30000144.200000003</v>
      </c>
    </row>
    <row r="24" spans="1:8" s="11" customFormat="1" ht="9.75">
      <c r="A24" s="17"/>
      <c r="B24" s="8" t="s">
        <v>34</v>
      </c>
      <c r="C24" s="26">
        <v>7049636.75</v>
      </c>
      <c r="D24" s="26">
        <v>6211292.16</v>
      </c>
      <c r="E24" s="26">
        <f t="shared" si="0"/>
        <v>13260928.91</v>
      </c>
      <c r="F24" s="26">
        <v>3669672.96</v>
      </c>
      <c r="G24" s="26">
        <v>3669672.96</v>
      </c>
      <c r="H24" s="26">
        <f t="shared" si="1"/>
        <v>9591255.95</v>
      </c>
    </row>
    <row r="25" spans="1:8" s="11" customFormat="1" ht="9.75">
      <c r="A25" s="17"/>
      <c r="B25" s="8" t="s">
        <v>35</v>
      </c>
      <c r="C25" s="26">
        <v>2343057.27</v>
      </c>
      <c r="D25" s="26">
        <v>455290</v>
      </c>
      <c r="E25" s="26">
        <f t="shared" si="0"/>
        <v>2798347.27</v>
      </c>
      <c r="F25" s="26">
        <v>600983.87</v>
      </c>
      <c r="G25" s="26">
        <v>600983.87</v>
      </c>
      <c r="H25" s="26">
        <f t="shared" si="1"/>
        <v>2197363.4</v>
      </c>
    </row>
    <row r="26" spans="1:8" s="11" customFormat="1" ht="9.75">
      <c r="A26" s="17"/>
      <c r="B26" s="8" t="s">
        <v>36</v>
      </c>
      <c r="C26" s="26">
        <v>4632992.59</v>
      </c>
      <c r="D26" s="26">
        <v>1254237.91</v>
      </c>
      <c r="E26" s="26">
        <f t="shared" si="0"/>
        <v>5887230.5</v>
      </c>
      <c r="F26" s="26">
        <v>385008.09</v>
      </c>
      <c r="G26" s="26">
        <v>385008.09</v>
      </c>
      <c r="H26" s="26">
        <f t="shared" si="1"/>
        <v>5502222.41</v>
      </c>
    </row>
    <row r="27" spans="1:8" s="11" customFormat="1" ht="9.75">
      <c r="A27" s="17"/>
      <c r="B27" s="8" t="s">
        <v>37</v>
      </c>
      <c r="C27" s="26">
        <v>1281000</v>
      </c>
      <c r="D27" s="26">
        <v>60000</v>
      </c>
      <c r="E27" s="26">
        <f t="shared" si="0"/>
        <v>1341000</v>
      </c>
      <c r="F27" s="26">
        <v>65578.12</v>
      </c>
      <c r="G27" s="26">
        <v>65578.12</v>
      </c>
      <c r="H27" s="26">
        <f t="shared" si="1"/>
        <v>1275421.88</v>
      </c>
    </row>
    <row r="28" spans="1:8" s="11" customFormat="1" ht="9.75">
      <c r="A28" s="17"/>
      <c r="B28" s="8" t="s">
        <v>38</v>
      </c>
      <c r="C28" s="26">
        <v>2261253.74</v>
      </c>
      <c r="D28" s="26">
        <v>1946719.2</v>
      </c>
      <c r="E28" s="26">
        <f t="shared" si="0"/>
        <v>4207972.94</v>
      </c>
      <c r="F28" s="26">
        <v>384526.44</v>
      </c>
      <c r="G28" s="26">
        <v>384526.44</v>
      </c>
      <c r="H28" s="26">
        <f t="shared" si="1"/>
        <v>3823446.5000000005</v>
      </c>
    </row>
    <row r="29" spans="1:8" s="11" customFormat="1" ht="9.75">
      <c r="A29" s="17"/>
      <c r="B29" s="8" t="s">
        <v>39</v>
      </c>
      <c r="C29" s="26">
        <v>1209624.57</v>
      </c>
      <c r="D29" s="26">
        <v>50000</v>
      </c>
      <c r="E29" s="26">
        <f t="shared" si="0"/>
        <v>1259624.57</v>
      </c>
      <c r="F29" s="26">
        <v>184947.5</v>
      </c>
      <c r="G29" s="26">
        <v>184947.5</v>
      </c>
      <c r="H29" s="26">
        <f t="shared" si="1"/>
        <v>1074677.07</v>
      </c>
    </row>
    <row r="30" spans="1:8" s="11" customFormat="1" ht="9.75">
      <c r="A30" s="17"/>
      <c r="B30" s="8" t="s">
        <v>40</v>
      </c>
      <c r="C30" s="26">
        <v>792730</v>
      </c>
      <c r="D30" s="26">
        <v>-85000</v>
      </c>
      <c r="E30" s="26">
        <f t="shared" si="0"/>
        <v>707730</v>
      </c>
      <c r="F30" s="26">
        <v>21909.57</v>
      </c>
      <c r="G30" s="26">
        <v>21909.57</v>
      </c>
      <c r="H30" s="26">
        <f t="shared" si="1"/>
        <v>685820.43</v>
      </c>
    </row>
    <row r="31" spans="1:8" s="11" customFormat="1" ht="9.75">
      <c r="A31" s="17"/>
      <c r="B31" s="8" t="s">
        <v>41</v>
      </c>
      <c r="C31" s="26">
        <v>3920341</v>
      </c>
      <c r="D31" s="26">
        <v>-76850</v>
      </c>
      <c r="E31" s="26">
        <f t="shared" si="0"/>
        <v>3843491</v>
      </c>
      <c r="F31" s="26">
        <v>498307.93</v>
      </c>
      <c r="G31" s="26">
        <v>498307.93</v>
      </c>
      <c r="H31" s="26">
        <f t="shared" si="1"/>
        <v>3345183.07</v>
      </c>
    </row>
    <row r="32" spans="1:8" s="11" customFormat="1" ht="9.75">
      <c r="A32" s="17"/>
      <c r="B32" s="8" t="s">
        <v>42</v>
      </c>
      <c r="C32" s="26">
        <v>3133179.79</v>
      </c>
      <c r="D32" s="26">
        <v>-378262.03</v>
      </c>
      <c r="E32" s="26">
        <f t="shared" si="0"/>
        <v>2754917.76</v>
      </c>
      <c r="F32" s="26">
        <v>250164.27</v>
      </c>
      <c r="G32" s="26">
        <v>250164.27</v>
      </c>
      <c r="H32" s="26">
        <f t="shared" si="1"/>
        <v>2504753.4899999998</v>
      </c>
    </row>
    <row r="33" spans="1:8" s="11" customFormat="1" ht="10.5">
      <c r="A33" s="15" t="s">
        <v>43</v>
      </c>
      <c r="B33" s="16"/>
      <c r="C33" s="26">
        <f>SUM(C34:C42)</f>
        <v>18598928.680000003</v>
      </c>
      <c r="D33" s="26">
        <f>SUM(D34:D42)</f>
        <v>9078868.55</v>
      </c>
      <c r="E33" s="26">
        <f t="shared" si="0"/>
        <v>27677797.230000004</v>
      </c>
      <c r="F33" s="26">
        <f>SUM(F34:F42)</f>
        <v>4046268.26</v>
      </c>
      <c r="G33" s="26">
        <f>SUM(G34:G42)</f>
        <v>4046268.26</v>
      </c>
      <c r="H33" s="26">
        <f t="shared" si="1"/>
        <v>23631528.970000006</v>
      </c>
    </row>
    <row r="34" spans="1:8" s="11" customFormat="1" ht="9.75">
      <c r="A34" s="17"/>
      <c r="B34" s="8" t="s">
        <v>44</v>
      </c>
      <c r="C34" s="26">
        <v>15528402.88</v>
      </c>
      <c r="D34" s="26">
        <v>499758.07</v>
      </c>
      <c r="E34" s="26">
        <f t="shared" si="0"/>
        <v>16028160.950000001</v>
      </c>
      <c r="F34" s="26">
        <v>3792146.06</v>
      </c>
      <c r="G34" s="26">
        <v>3792146.06</v>
      </c>
      <c r="H34" s="26">
        <f t="shared" si="1"/>
        <v>12236014.89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650000</v>
      </c>
      <c r="D36" s="26">
        <v>50000</v>
      </c>
      <c r="E36" s="26">
        <f t="shared" si="0"/>
        <v>700000</v>
      </c>
      <c r="F36" s="26">
        <v>0</v>
      </c>
      <c r="G36" s="26">
        <v>0</v>
      </c>
      <c r="H36" s="26">
        <f t="shared" si="1"/>
        <v>700000</v>
      </c>
    </row>
    <row r="37" spans="1:8" s="11" customFormat="1" ht="9.75">
      <c r="A37" s="17"/>
      <c r="B37" s="8" t="s">
        <v>47</v>
      </c>
      <c r="C37" s="26">
        <v>1850534.5</v>
      </c>
      <c r="D37" s="26">
        <v>8529110.48</v>
      </c>
      <c r="E37" s="26">
        <f t="shared" si="0"/>
        <v>10379644.98</v>
      </c>
      <c r="F37" s="26">
        <v>135751.57</v>
      </c>
      <c r="G37" s="26">
        <v>135751.57</v>
      </c>
      <c r="H37" s="26">
        <f t="shared" si="1"/>
        <v>10243893.41</v>
      </c>
    </row>
    <row r="38" spans="1:8" s="11" customFormat="1" ht="9.75">
      <c r="A38" s="17"/>
      <c r="B38" s="8" t="s">
        <v>48</v>
      </c>
      <c r="C38" s="26">
        <v>569991.3</v>
      </c>
      <c r="D38" s="26">
        <v>0</v>
      </c>
      <c r="E38" s="26">
        <f t="shared" si="0"/>
        <v>569991.3</v>
      </c>
      <c r="F38" s="26">
        <v>118370.63</v>
      </c>
      <c r="G38" s="26">
        <v>118370.63</v>
      </c>
      <c r="H38" s="26">
        <f t="shared" si="1"/>
        <v>451620.67000000004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0.5">
      <c r="A43" s="15" t="s">
        <v>52</v>
      </c>
      <c r="B43" s="16"/>
      <c r="C43" s="26">
        <f>SUM(C44:C52)</f>
        <v>4075331.31</v>
      </c>
      <c r="D43" s="26">
        <f>SUM(D44:D52)</f>
        <v>415308.52</v>
      </c>
      <c r="E43" s="26">
        <f t="shared" si="0"/>
        <v>4490639.83</v>
      </c>
      <c r="F43" s="26">
        <f>SUM(F44:F52)</f>
        <v>248235.78</v>
      </c>
      <c r="G43" s="26">
        <f>SUM(G44:G52)</f>
        <v>248235.78</v>
      </c>
      <c r="H43" s="26">
        <f t="shared" si="1"/>
        <v>4242404.05</v>
      </c>
    </row>
    <row r="44" spans="1:8" s="11" customFormat="1" ht="9.75">
      <c r="A44" s="17"/>
      <c r="B44" s="8" t="s">
        <v>53</v>
      </c>
      <c r="C44" s="26">
        <v>918210</v>
      </c>
      <c r="D44" s="26">
        <v>242000</v>
      </c>
      <c r="E44" s="26">
        <f t="shared" si="0"/>
        <v>1160210</v>
      </c>
      <c r="F44" s="26">
        <v>204736.78</v>
      </c>
      <c r="G44" s="26">
        <v>204736.78</v>
      </c>
      <c r="H44" s="26">
        <f t="shared" si="1"/>
        <v>955473.22</v>
      </c>
    </row>
    <row r="45" spans="1:8" s="11" customFormat="1" ht="9.75">
      <c r="A45" s="17"/>
      <c r="B45" s="8" t="s">
        <v>54</v>
      </c>
      <c r="C45" s="26">
        <v>494248</v>
      </c>
      <c r="D45" s="26">
        <v>-114000</v>
      </c>
      <c r="E45" s="26">
        <f t="shared" si="0"/>
        <v>380248</v>
      </c>
      <c r="F45" s="26">
        <v>9899</v>
      </c>
      <c r="G45" s="26">
        <v>9899</v>
      </c>
      <c r="H45" s="26">
        <f t="shared" si="1"/>
        <v>370349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1800000</v>
      </c>
      <c r="D47" s="26">
        <v>440000</v>
      </c>
      <c r="E47" s="26">
        <f t="shared" si="0"/>
        <v>2240000</v>
      </c>
      <c r="F47" s="26">
        <v>0</v>
      </c>
      <c r="G47" s="26">
        <v>0</v>
      </c>
      <c r="H47" s="26">
        <f t="shared" si="1"/>
        <v>2240000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500473.31</v>
      </c>
      <c r="D49" s="26">
        <v>30708.52</v>
      </c>
      <c r="E49" s="26">
        <f t="shared" si="0"/>
        <v>531181.83</v>
      </c>
      <c r="F49" s="26">
        <v>33600</v>
      </c>
      <c r="G49" s="26">
        <v>33600</v>
      </c>
      <c r="H49" s="26">
        <f t="shared" si="1"/>
        <v>497581.82999999996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0</v>
      </c>
      <c r="E51" s="26">
        <f t="shared" si="0"/>
        <v>0</v>
      </c>
      <c r="F51" s="26">
        <v>0</v>
      </c>
      <c r="G51" s="26">
        <v>0</v>
      </c>
      <c r="H51" s="26">
        <f t="shared" si="1"/>
        <v>0</v>
      </c>
    </row>
    <row r="52" spans="1:8" s="11" customFormat="1" ht="9.75">
      <c r="A52" s="17"/>
      <c r="B52" s="8" t="s">
        <v>61</v>
      </c>
      <c r="C52" s="26">
        <v>362400</v>
      </c>
      <c r="D52" s="26">
        <v>-183400</v>
      </c>
      <c r="E52" s="26">
        <f t="shared" si="0"/>
        <v>179000</v>
      </c>
      <c r="F52" s="26">
        <v>0</v>
      </c>
      <c r="G52" s="26">
        <v>0</v>
      </c>
      <c r="H52" s="26">
        <f t="shared" si="1"/>
        <v>179000</v>
      </c>
    </row>
    <row r="53" spans="1:8" s="11" customFormat="1" ht="10.5">
      <c r="A53" s="15" t="s">
        <v>62</v>
      </c>
      <c r="B53" s="16"/>
      <c r="C53" s="26">
        <f>SUM(C54:C56)</f>
        <v>1268870.58</v>
      </c>
      <c r="D53" s="26">
        <f>SUM(D54:D56)</f>
        <v>68275548.55</v>
      </c>
      <c r="E53" s="26">
        <f t="shared" si="0"/>
        <v>69544419.13</v>
      </c>
      <c r="F53" s="26">
        <f>SUM(F54:F56)</f>
        <v>846776.03</v>
      </c>
      <c r="G53" s="26">
        <f>SUM(G54:G56)</f>
        <v>846776.03</v>
      </c>
      <c r="H53" s="26">
        <f t="shared" si="1"/>
        <v>68697643.1</v>
      </c>
    </row>
    <row r="54" spans="1:8" s="11" customFormat="1" ht="9.75">
      <c r="A54" s="17"/>
      <c r="B54" s="8" t="s">
        <v>63</v>
      </c>
      <c r="C54" s="26">
        <v>1268870.58</v>
      </c>
      <c r="D54" s="26">
        <v>63833048.86</v>
      </c>
      <c r="E54" s="26">
        <f t="shared" si="0"/>
        <v>65101919.44</v>
      </c>
      <c r="F54" s="26">
        <v>846776.03</v>
      </c>
      <c r="G54" s="26">
        <v>846776.03</v>
      </c>
      <c r="H54" s="26">
        <f t="shared" si="1"/>
        <v>64255143.41</v>
      </c>
    </row>
    <row r="55" spans="1:8" s="11" customFormat="1" ht="9.7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0</v>
      </c>
      <c r="G55" s="26">
        <v>0</v>
      </c>
      <c r="H55" s="26">
        <f t="shared" si="1"/>
        <v>4442499.69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0.5">
      <c r="A57" s="15" t="s">
        <v>66</v>
      </c>
      <c r="B57" s="16"/>
      <c r="C57" s="26">
        <f>SUM(C58:C64)</f>
        <v>61618695.14</v>
      </c>
      <c r="D57" s="26">
        <f>SUM(D58:D64)</f>
        <v>-55960855.49</v>
      </c>
      <c r="E57" s="26">
        <f t="shared" si="0"/>
        <v>5657839.6499999985</v>
      </c>
      <c r="F57" s="26">
        <f>SUM(F58:F64)</f>
        <v>0</v>
      </c>
      <c r="G57" s="26">
        <f>SUM(G58:G64)</f>
        <v>0</v>
      </c>
      <c r="H57" s="26">
        <f t="shared" si="1"/>
        <v>5657839.6499999985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61618695.14</v>
      </c>
      <c r="D64" s="26">
        <v>-55960855.49</v>
      </c>
      <c r="E64" s="26">
        <f t="shared" si="0"/>
        <v>5657839.6499999985</v>
      </c>
      <c r="F64" s="26">
        <v>0</v>
      </c>
      <c r="G64" s="26">
        <v>0</v>
      </c>
      <c r="H64" s="26">
        <f t="shared" si="1"/>
        <v>5657839.6499999985</v>
      </c>
    </row>
    <row r="65" spans="1:8" s="11" customFormat="1" ht="10.5">
      <c r="A65" s="15" t="s">
        <v>74</v>
      </c>
      <c r="B65" s="16"/>
      <c r="C65" s="26">
        <f>SUM(C66:C68)</f>
        <v>73500</v>
      </c>
      <c r="D65" s="26">
        <f>SUM(D66:D68)</f>
        <v>364000</v>
      </c>
      <c r="E65" s="26">
        <f t="shared" si="0"/>
        <v>437500</v>
      </c>
      <c r="F65" s="26">
        <f>SUM(F66:F68)</f>
        <v>0</v>
      </c>
      <c r="G65" s="26">
        <f>SUM(G66:G68)</f>
        <v>0</v>
      </c>
      <c r="H65" s="26">
        <f t="shared" si="1"/>
        <v>437500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73500</v>
      </c>
      <c r="D68" s="26">
        <v>364000</v>
      </c>
      <c r="E68" s="26">
        <f t="shared" si="0"/>
        <v>437500</v>
      </c>
      <c r="F68" s="26">
        <v>0</v>
      </c>
      <c r="G68" s="26">
        <v>0</v>
      </c>
      <c r="H68" s="26">
        <f t="shared" si="1"/>
        <v>437500</v>
      </c>
    </row>
    <row r="69" spans="1:8" s="11" customFormat="1" ht="10.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2422447.07</v>
      </c>
      <c r="G69" s="26">
        <f>SUM(G70:G76)</f>
        <v>2422447.07</v>
      </c>
      <c r="H69" s="26">
        <f t="shared" si="1"/>
        <v>3284445.06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2222476</v>
      </c>
      <c r="G70" s="26">
        <v>2222476</v>
      </c>
      <c r="H70" s="26">
        <f aca="true" t="shared" si="3" ref="H70:H76">E70-F70</f>
        <v>2512380</v>
      </c>
    </row>
    <row r="71" spans="1:8" s="11" customFormat="1" ht="9.7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199971.07</v>
      </c>
      <c r="G71" s="26">
        <v>199971.07</v>
      </c>
      <c r="H71" s="26">
        <f t="shared" si="3"/>
        <v>772065.06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0.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34011417.34</v>
      </c>
      <c r="E77" s="22">
        <f t="shared" si="4"/>
        <v>276356135.77000004</v>
      </c>
      <c r="F77" s="22">
        <f t="shared" si="4"/>
        <v>36875708.22</v>
      </c>
      <c r="G77" s="22">
        <f t="shared" si="4"/>
        <v>36875708.22</v>
      </c>
      <c r="H77" s="22">
        <f t="shared" si="4"/>
        <v>239480427.55000004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1" sqref="A21:IV31"/>
    </sheetView>
  </sheetViews>
  <sheetFormatPr defaultColWidth="9.421875" defaultRowHeight="15"/>
  <cols>
    <col min="1" max="1" width="2.140625" style="28" customWidth="1"/>
    <col min="2" max="2" width="37.140625" style="28" customWidth="1"/>
    <col min="3" max="8" width="14.140625" style="28" customWidth="1"/>
    <col min="9" max="16384" width="9.421875" style="28" customWidth="1"/>
  </cols>
  <sheetData>
    <row r="1" spans="1:8" ht="69" customHeight="1">
      <c r="A1" s="55" t="s">
        <v>87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17"/>
      <c r="B5" s="29"/>
      <c r="C5" s="30"/>
      <c r="D5" s="30"/>
      <c r="E5" s="30"/>
      <c r="F5" s="30"/>
      <c r="G5" s="30"/>
      <c r="H5" s="30"/>
    </row>
    <row r="6" spans="1:8" ht="14.25">
      <c r="A6" s="17"/>
      <c r="B6" s="29" t="s">
        <v>84</v>
      </c>
      <c r="C6" s="31">
        <v>170003474.1</v>
      </c>
      <c r="D6" s="31">
        <v>20917415.76</v>
      </c>
      <c r="E6" s="31">
        <f>C6+D6</f>
        <v>190920889.85999998</v>
      </c>
      <c r="F6" s="31">
        <v>33439849.78</v>
      </c>
      <c r="G6" s="31">
        <v>33439849.78</v>
      </c>
      <c r="H6" s="31">
        <f>E6-F6</f>
        <v>157481040.07999998</v>
      </c>
    </row>
    <row r="7" spans="1:8" ht="14.25">
      <c r="A7" s="17"/>
      <c r="B7" s="29"/>
      <c r="C7" s="31"/>
      <c r="D7" s="31"/>
      <c r="E7" s="31"/>
      <c r="F7" s="31"/>
      <c r="G7" s="31"/>
      <c r="H7" s="31"/>
    </row>
    <row r="8" spans="1:8" ht="14.25">
      <c r="A8" s="17"/>
      <c r="B8" s="29" t="s">
        <v>85</v>
      </c>
      <c r="C8" s="31">
        <v>67036397.03</v>
      </c>
      <c r="D8" s="31">
        <v>13094001.58</v>
      </c>
      <c r="E8" s="31">
        <f>C8+D8</f>
        <v>80130398.61</v>
      </c>
      <c r="F8" s="31">
        <v>1095011.81</v>
      </c>
      <c r="G8" s="31">
        <v>1095011.81</v>
      </c>
      <c r="H8" s="31">
        <f>E8-F8</f>
        <v>79035386.8</v>
      </c>
    </row>
    <row r="9" spans="1:8" ht="14.25">
      <c r="A9" s="17"/>
      <c r="B9" s="29"/>
      <c r="C9" s="31"/>
      <c r="D9" s="31"/>
      <c r="E9" s="31"/>
      <c r="F9" s="31"/>
      <c r="G9" s="31"/>
      <c r="H9" s="31"/>
    </row>
    <row r="10" spans="1:8" ht="14.25">
      <c r="A10" s="17"/>
      <c r="B10" s="29" t="s">
        <v>86</v>
      </c>
      <c r="C10" s="31">
        <v>4734856</v>
      </c>
      <c r="D10" s="31">
        <v>0</v>
      </c>
      <c r="E10" s="31">
        <f>C10+D10</f>
        <v>4734856</v>
      </c>
      <c r="F10" s="31">
        <v>2222476</v>
      </c>
      <c r="G10" s="31">
        <v>2222476</v>
      </c>
      <c r="H10" s="31">
        <f>E10-F10</f>
        <v>2512380</v>
      </c>
    </row>
    <row r="11" spans="1:8" ht="14.25">
      <c r="A11" s="17"/>
      <c r="B11" s="29"/>
      <c r="C11" s="31"/>
      <c r="D11" s="31"/>
      <c r="E11" s="31"/>
      <c r="F11" s="31"/>
      <c r="G11" s="31"/>
      <c r="H11" s="31"/>
    </row>
    <row r="12" spans="1:8" ht="14.25">
      <c r="A12" s="17"/>
      <c r="B12" s="29" t="s">
        <v>48</v>
      </c>
      <c r="C12" s="31">
        <v>569991.3</v>
      </c>
      <c r="D12" s="31">
        <v>0</v>
      </c>
      <c r="E12" s="31">
        <f>C12+D12</f>
        <v>569991.3</v>
      </c>
      <c r="F12" s="31">
        <v>118370.63</v>
      </c>
      <c r="G12" s="31">
        <v>118370.63</v>
      </c>
      <c r="H12" s="31">
        <f>E12-F12</f>
        <v>451620.67000000004</v>
      </c>
    </row>
    <row r="13" spans="1:8" ht="14.25">
      <c r="A13" s="17"/>
      <c r="B13" s="29"/>
      <c r="C13" s="31"/>
      <c r="D13" s="31"/>
      <c r="E13" s="31"/>
      <c r="F13" s="31"/>
      <c r="G13" s="31"/>
      <c r="H13" s="31"/>
    </row>
    <row r="14" spans="1:8" ht="14.25">
      <c r="A14" s="17"/>
      <c r="B14" s="29" t="s">
        <v>3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>E14-F14</f>
        <v>0</v>
      </c>
    </row>
    <row r="15" spans="1:8" ht="14.25">
      <c r="A15" s="18"/>
      <c r="B15" s="32"/>
      <c r="C15" s="33"/>
      <c r="D15" s="33"/>
      <c r="E15" s="33"/>
      <c r="F15" s="33"/>
      <c r="G15" s="33"/>
      <c r="H15" s="33"/>
    </row>
    <row r="16" spans="1:8" ht="14.25">
      <c r="A16" s="34"/>
      <c r="B16" s="21" t="s">
        <v>83</v>
      </c>
      <c r="C16" s="22">
        <f aca="true" t="shared" si="0" ref="C16:H16">SUM(C6+C8+C10+C12+C14)</f>
        <v>242344718.43</v>
      </c>
      <c r="D16" s="22">
        <f t="shared" si="0"/>
        <v>34011417.34</v>
      </c>
      <c r="E16" s="22">
        <f t="shared" si="0"/>
        <v>276356135.77</v>
      </c>
      <c r="F16" s="22">
        <f t="shared" si="0"/>
        <v>36875708.220000006</v>
      </c>
      <c r="G16" s="22">
        <f t="shared" si="0"/>
        <v>36875708.220000006</v>
      </c>
      <c r="H16" s="22">
        <f t="shared" si="0"/>
        <v>239480427.54999998</v>
      </c>
    </row>
    <row r="17" ht="14.25">
      <c r="A17" s="23" t="s">
        <v>6</v>
      </c>
    </row>
  </sheetData>
  <sheetProtection/>
  <protectedRanges>
    <protectedRange sqref="A17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6" sqref="A46:IV68"/>
    </sheetView>
  </sheetViews>
  <sheetFormatPr defaultColWidth="9.421875" defaultRowHeight="15"/>
  <cols>
    <col min="1" max="1" width="2.140625" style="28" customWidth="1"/>
    <col min="2" max="2" width="42.421875" style="28" customWidth="1"/>
    <col min="3" max="8" width="14.140625" style="28" customWidth="1"/>
    <col min="9" max="16384" width="9.421875" style="28" customWidth="1"/>
  </cols>
  <sheetData>
    <row r="1" spans="1:8" ht="68.25" customHeight="1">
      <c r="A1" s="55" t="s">
        <v>120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35"/>
      <c r="B5" s="36"/>
      <c r="C5" s="37"/>
      <c r="D5" s="37"/>
      <c r="E5" s="37"/>
      <c r="F5" s="37"/>
      <c r="G5" s="37"/>
      <c r="H5" s="37"/>
    </row>
    <row r="6" spans="1:8" ht="14.25">
      <c r="A6" s="38" t="s">
        <v>88</v>
      </c>
      <c r="B6" s="39"/>
      <c r="C6" s="26">
        <v>8614141.33</v>
      </c>
      <c r="D6" s="26">
        <v>-160447.07</v>
      </c>
      <c r="E6" s="26">
        <f>C6+D6</f>
        <v>8453694.26</v>
      </c>
      <c r="F6" s="26">
        <v>1398003.26</v>
      </c>
      <c r="G6" s="26">
        <v>1398003.26</v>
      </c>
      <c r="H6" s="26">
        <f>E6-F6</f>
        <v>7055691</v>
      </c>
    </row>
    <row r="7" spans="1:8" ht="14.25">
      <c r="A7" s="38" t="s">
        <v>89</v>
      </c>
      <c r="B7" s="39"/>
      <c r="C7" s="26">
        <v>4251997.62</v>
      </c>
      <c r="D7" s="26">
        <v>-200121.78</v>
      </c>
      <c r="E7" s="26">
        <f aca="true" t="shared" si="0" ref="E7:E37">C7+D7</f>
        <v>4051875.8400000003</v>
      </c>
      <c r="F7" s="26">
        <v>540355.4</v>
      </c>
      <c r="G7" s="26">
        <v>540355.4</v>
      </c>
      <c r="H7" s="26">
        <f aca="true" t="shared" si="1" ref="H7:H37">E7-F7</f>
        <v>3511520.4400000004</v>
      </c>
    </row>
    <row r="8" spans="1:8" ht="14.25">
      <c r="A8" s="38" t="s">
        <v>90</v>
      </c>
      <c r="B8" s="39"/>
      <c r="C8" s="26">
        <v>70040512.92</v>
      </c>
      <c r="D8" s="26">
        <v>22476949.97</v>
      </c>
      <c r="E8" s="26">
        <f t="shared" si="0"/>
        <v>92517462.89</v>
      </c>
      <c r="F8" s="26">
        <v>2276441.88</v>
      </c>
      <c r="G8" s="26">
        <v>2276441.88</v>
      </c>
      <c r="H8" s="26">
        <f t="shared" si="1"/>
        <v>90241021.01</v>
      </c>
    </row>
    <row r="9" spans="1:8" ht="14.25">
      <c r="A9" s="38" t="s">
        <v>91</v>
      </c>
      <c r="B9" s="39"/>
      <c r="C9" s="26">
        <v>1812300.43</v>
      </c>
      <c r="D9" s="26">
        <v>-3264.52</v>
      </c>
      <c r="E9" s="26">
        <f t="shared" si="0"/>
        <v>1809035.91</v>
      </c>
      <c r="F9" s="26">
        <v>408282.06</v>
      </c>
      <c r="G9" s="26">
        <v>408282.06</v>
      </c>
      <c r="H9" s="26">
        <f t="shared" si="1"/>
        <v>1400753.8499999999</v>
      </c>
    </row>
    <row r="10" spans="1:8" ht="14.25">
      <c r="A10" s="38" t="s">
        <v>92</v>
      </c>
      <c r="B10" s="39"/>
      <c r="C10" s="26">
        <v>1402748.54</v>
      </c>
      <c r="D10" s="26">
        <v>197258.34</v>
      </c>
      <c r="E10" s="26">
        <f t="shared" si="0"/>
        <v>1600006.8800000001</v>
      </c>
      <c r="F10" s="26">
        <v>318092.64</v>
      </c>
      <c r="G10" s="26">
        <v>318092.64</v>
      </c>
      <c r="H10" s="26">
        <f t="shared" si="1"/>
        <v>1281914.2400000002</v>
      </c>
    </row>
    <row r="11" spans="1:8" ht="14.25">
      <c r="A11" s="38" t="s">
        <v>93</v>
      </c>
      <c r="B11" s="39"/>
      <c r="C11" s="26">
        <v>1140438.11</v>
      </c>
      <c r="D11" s="26">
        <v>93647.39</v>
      </c>
      <c r="E11" s="26">
        <f t="shared" si="0"/>
        <v>1234085.5</v>
      </c>
      <c r="F11" s="26">
        <v>212760.07</v>
      </c>
      <c r="G11" s="26">
        <v>212760.07</v>
      </c>
      <c r="H11" s="26">
        <f t="shared" si="1"/>
        <v>1021325.4299999999</v>
      </c>
    </row>
    <row r="12" spans="1:8" ht="14.25">
      <c r="A12" s="38" t="s">
        <v>94</v>
      </c>
      <c r="B12" s="39"/>
      <c r="C12" s="26">
        <v>4499722.37</v>
      </c>
      <c r="D12" s="26">
        <v>135449.19</v>
      </c>
      <c r="E12" s="26">
        <f t="shared" si="0"/>
        <v>4635171.5600000005</v>
      </c>
      <c r="F12" s="26">
        <v>751813.96</v>
      </c>
      <c r="G12" s="26">
        <v>751813.96</v>
      </c>
      <c r="H12" s="26">
        <f t="shared" si="1"/>
        <v>3883357.6000000006</v>
      </c>
    </row>
    <row r="13" spans="1:8" ht="14.25">
      <c r="A13" s="38" t="s">
        <v>95</v>
      </c>
      <c r="B13" s="39"/>
      <c r="C13" s="26">
        <v>5421992.33</v>
      </c>
      <c r="D13" s="26">
        <v>-241241.93</v>
      </c>
      <c r="E13" s="26">
        <f t="shared" si="0"/>
        <v>5180750.4</v>
      </c>
      <c r="F13" s="26">
        <v>668137.71</v>
      </c>
      <c r="G13" s="26">
        <v>668137.71</v>
      </c>
      <c r="H13" s="26">
        <f t="shared" si="1"/>
        <v>4512612.69</v>
      </c>
    </row>
    <row r="14" spans="1:8" ht="14.25">
      <c r="A14" s="38" t="s">
        <v>96</v>
      </c>
      <c r="B14" s="39"/>
      <c r="C14" s="26">
        <v>1427133.31</v>
      </c>
      <c r="D14" s="26">
        <v>-317168.76</v>
      </c>
      <c r="E14" s="26">
        <f t="shared" si="0"/>
        <v>1109964.55</v>
      </c>
      <c r="F14" s="26">
        <v>168773.12</v>
      </c>
      <c r="G14" s="26">
        <v>168773.12</v>
      </c>
      <c r="H14" s="26">
        <f t="shared" si="1"/>
        <v>941191.43</v>
      </c>
    </row>
    <row r="15" spans="1:8" ht="14.25">
      <c r="A15" s="38" t="s">
        <v>97</v>
      </c>
      <c r="B15" s="39"/>
      <c r="C15" s="26">
        <v>6563793.23</v>
      </c>
      <c r="D15" s="26">
        <v>-253416.42</v>
      </c>
      <c r="E15" s="26">
        <f t="shared" si="0"/>
        <v>6310376.8100000005</v>
      </c>
      <c r="F15" s="26">
        <v>1346705.29</v>
      </c>
      <c r="G15" s="26">
        <v>1346705.29</v>
      </c>
      <c r="H15" s="26">
        <f t="shared" si="1"/>
        <v>4963671.5200000005</v>
      </c>
    </row>
    <row r="16" spans="1:8" ht="14.25">
      <c r="A16" s="38" t="s">
        <v>98</v>
      </c>
      <c r="B16" s="39"/>
      <c r="C16" s="26">
        <v>1376861.09</v>
      </c>
      <c r="D16" s="26">
        <v>292836.14</v>
      </c>
      <c r="E16" s="26">
        <f t="shared" si="0"/>
        <v>1669697.23</v>
      </c>
      <c r="F16" s="26">
        <v>289595.13</v>
      </c>
      <c r="G16" s="26">
        <v>289595.13</v>
      </c>
      <c r="H16" s="26">
        <f t="shared" si="1"/>
        <v>1380102.1</v>
      </c>
    </row>
    <row r="17" spans="1:8" ht="14.25">
      <c r="A17" s="38" t="s">
        <v>99</v>
      </c>
      <c r="B17" s="39"/>
      <c r="C17" s="26">
        <v>1657587.13</v>
      </c>
      <c r="D17" s="26">
        <v>-117421.23</v>
      </c>
      <c r="E17" s="26">
        <f t="shared" si="0"/>
        <v>1540165.9</v>
      </c>
      <c r="F17" s="26">
        <v>190511.76</v>
      </c>
      <c r="G17" s="26">
        <v>190511.76</v>
      </c>
      <c r="H17" s="26">
        <f t="shared" si="1"/>
        <v>1349654.14</v>
      </c>
    </row>
    <row r="18" spans="1:8" ht="14.25">
      <c r="A18" s="38" t="s">
        <v>100</v>
      </c>
      <c r="B18" s="39"/>
      <c r="C18" s="26">
        <v>1070423.08</v>
      </c>
      <c r="D18" s="26">
        <v>-264478.44</v>
      </c>
      <c r="E18" s="26">
        <f t="shared" si="0"/>
        <v>805944.6400000001</v>
      </c>
      <c r="F18" s="26">
        <v>147142.08</v>
      </c>
      <c r="G18" s="26">
        <v>147142.08</v>
      </c>
      <c r="H18" s="26">
        <f t="shared" si="1"/>
        <v>658802.5600000002</v>
      </c>
    </row>
    <row r="19" spans="1:8" ht="14.25">
      <c r="A19" s="38" t="s">
        <v>101</v>
      </c>
      <c r="B19" s="39"/>
      <c r="C19" s="26">
        <v>1550471.33</v>
      </c>
      <c r="D19" s="26">
        <v>301029.15</v>
      </c>
      <c r="E19" s="26">
        <f t="shared" si="0"/>
        <v>1851500.48</v>
      </c>
      <c r="F19" s="26">
        <v>331643.94</v>
      </c>
      <c r="G19" s="26">
        <v>331643.94</v>
      </c>
      <c r="H19" s="26">
        <f t="shared" si="1"/>
        <v>1519856.54</v>
      </c>
    </row>
    <row r="20" spans="1:8" ht="14.25">
      <c r="A20" s="38" t="s">
        <v>102</v>
      </c>
      <c r="B20" s="39"/>
      <c r="C20" s="26">
        <v>4903604.94</v>
      </c>
      <c r="D20" s="26">
        <v>646961.98</v>
      </c>
      <c r="E20" s="26">
        <f t="shared" si="0"/>
        <v>5550566.92</v>
      </c>
      <c r="F20" s="26">
        <v>782685.67</v>
      </c>
      <c r="G20" s="26">
        <v>782685.67</v>
      </c>
      <c r="H20" s="26">
        <f t="shared" si="1"/>
        <v>4767881.25</v>
      </c>
    </row>
    <row r="21" spans="1:8" ht="14.25">
      <c r="A21" s="38" t="s">
        <v>103</v>
      </c>
      <c r="B21" s="39"/>
      <c r="C21" s="26">
        <v>29084847.37</v>
      </c>
      <c r="D21" s="26">
        <v>-95.35</v>
      </c>
      <c r="E21" s="26">
        <f t="shared" si="0"/>
        <v>29084752.02</v>
      </c>
      <c r="F21" s="26">
        <v>4704386.35</v>
      </c>
      <c r="G21" s="26">
        <v>4704386.35</v>
      </c>
      <c r="H21" s="26">
        <f t="shared" si="1"/>
        <v>24380365.67</v>
      </c>
    </row>
    <row r="22" spans="1:8" ht="14.25">
      <c r="A22" s="38" t="s">
        <v>104</v>
      </c>
      <c r="B22" s="39"/>
      <c r="C22" s="26">
        <v>965163.63</v>
      </c>
      <c r="D22" s="26">
        <v>-59195.03</v>
      </c>
      <c r="E22" s="26">
        <f t="shared" si="0"/>
        <v>905968.6</v>
      </c>
      <c r="F22" s="26">
        <v>169251.44</v>
      </c>
      <c r="G22" s="26">
        <v>169251.44</v>
      </c>
      <c r="H22" s="26">
        <f t="shared" si="1"/>
        <v>736717.1599999999</v>
      </c>
    </row>
    <row r="23" spans="1:8" ht="14.25">
      <c r="A23" s="38" t="s">
        <v>105</v>
      </c>
      <c r="B23" s="39"/>
      <c r="C23" s="26">
        <v>1878175.59</v>
      </c>
      <c r="D23" s="26">
        <v>-377223.42</v>
      </c>
      <c r="E23" s="26">
        <f t="shared" si="0"/>
        <v>1500952.1700000002</v>
      </c>
      <c r="F23" s="26">
        <v>288277.78</v>
      </c>
      <c r="G23" s="26">
        <v>288277.78</v>
      </c>
      <c r="H23" s="26">
        <f t="shared" si="1"/>
        <v>1212674.3900000001</v>
      </c>
    </row>
    <row r="24" spans="1:8" ht="14.25">
      <c r="A24" s="38" t="s">
        <v>106</v>
      </c>
      <c r="B24" s="39"/>
      <c r="C24" s="26">
        <v>2914307.98</v>
      </c>
      <c r="D24" s="26">
        <v>-288041.93</v>
      </c>
      <c r="E24" s="26">
        <f t="shared" si="0"/>
        <v>2626266.05</v>
      </c>
      <c r="F24" s="26">
        <v>501996.02</v>
      </c>
      <c r="G24" s="26">
        <v>501996.02</v>
      </c>
      <c r="H24" s="26">
        <f t="shared" si="1"/>
        <v>2124270.03</v>
      </c>
    </row>
    <row r="25" spans="1:8" ht="14.25">
      <c r="A25" s="38" t="s">
        <v>107</v>
      </c>
      <c r="B25" s="39"/>
      <c r="C25" s="26">
        <v>8193726.64</v>
      </c>
      <c r="D25" s="26">
        <v>-568515.27</v>
      </c>
      <c r="E25" s="26">
        <f t="shared" si="0"/>
        <v>7625211.369999999</v>
      </c>
      <c r="F25" s="26">
        <v>1080595.84</v>
      </c>
      <c r="G25" s="26">
        <v>1080595.84</v>
      </c>
      <c r="H25" s="26">
        <f t="shared" si="1"/>
        <v>6544615.529999999</v>
      </c>
    </row>
    <row r="26" spans="1:8" ht="14.25">
      <c r="A26" s="38" t="s">
        <v>108</v>
      </c>
      <c r="B26" s="39"/>
      <c r="C26" s="26">
        <v>3669221.24</v>
      </c>
      <c r="D26" s="26">
        <v>-147976.22</v>
      </c>
      <c r="E26" s="26">
        <f t="shared" si="0"/>
        <v>3521245.02</v>
      </c>
      <c r="F26" s="26">
        <v>615863.85</v>
      </c>
      <c r="G26" s="26">
        <v>615863.85</v>
      </c>
      <c r="H26" s="26">
        <f t="shared" si="1"/>
        <v>2905381.17</v>
      </c>
    </row>
    <row r="27" spans="1:8" ht="14.25">
      <c r="A27" s="38" t="s">
        <v>109</v>
      </c>
      <c r="B27" s="39"/>
      <c r="C27" s="26">
        <v>3379637.52</v>
      </c>
      <c r="D27" s="26">
        <v>-6149.28</v>
      </c>
      <c r="E27" s="26">
        <f t="shared" si="0"/>
        <v>3373488.24</v>
      </c>
      <c r="F27" s="26">
        <v>621087.56</v>
      </c>
      <c r="G27" s="26">
        <v>621087.56</v>
      </c>
      <c r="H27" s="26">
        <f t="shared" si="1"/>
        <v>2752400.68</v>
      </c>
    </row>
    <row r="28" spans="1:8" ht="14.25">
      <c r="A28" s="38" t="s">
        <v>110</v>
      </c>
      <c r="B28" s="39"/>
      <c r="C28" s="26">
        <v>5503108</v>
      </c>
      <c r="D28" s="26">
        <v>92975.78</v>
      </c>
      <c r="E28" s="26">
        <f t="shared" si="0"/>
        <v>5596083.78</v>
      </c>
      <c r="F28" s="26">
        <v>696090.74</v>
      </c>
      <c r="G28" s="26">
        <v>696090.74</v>
      </c>
      <c r="H28" s="26">
        <f t="shared" si="1"/>
        <v>4899993.04</v>
      </c>
    </row>
    <row r="29" spans="1:8" ht="14.25">
      <c r="A29" s="38" t="s">
        <v>111</v>
      </c>
      <c r="B29" s="39"/>
      <c r="C29" s="26">
        <v>26352271.85</v>
      </c>
      <c r="D29" s="26">
        <v>10913097.91</v>
      </c>
      <c r="E29" s="26">
        <f t="shared" si="0"/>
        <v>37265369.760000005</v>
      </c>
      <c r="F29" s="26">
        <v>10119919.83</v>
      </c>
      <c r="G29" s="26">
        <v>10119919.83</v>
      </c>
      <c r="H29" s="26">
        <f t="shared" si="1"/>
        <v>27145449.930000007</v>
      </c>
    </row>
    <row r="30" spans="1:8" ht="14.25">
      <c r="A30" s="38" t="s">
        <v>112</v>
      </c>
      <c r="B30" s="39"/>
      <c r="C30" s="26">
        <v>3560106.82</v>
      </c>
      <c r="D30" s="26">
        <v>-30444.65</v>
      </c>
      <c r="E30" s="26">
        <f t="shared" si="0"/>
        <v>3529662.17</v>
      </c>
      <c r="F30" s="26">
        <v>403136.95</v>
      </c>
      <c r="G30" s="26">
        <v>403136.95</v>
      </c>
      <c r="H30" s="26">
        <f t="shared" si="1"/>
        <v>3126525.2199999997</v>
      </c>
    </row>
    <row r="31" spans="1:8" ht="14.25">
      <c r="A31" s="38" t="s">
        <v>113</v>
      </c>
      <c r="B31" s="39"/>
      <c r="C31" s="26">
        <v>17550595.07</v>
      </c>
      <c r="D31" s="26">
        <v>2237994.12</v>
      </c>
      <c r="E31" s="26">
        <f t="shared" si="0"/>
        <v>19788589.19</v>
      </c>
      <c r="F31" s="26">
        <v>2915934.03</v>
      </c>
      <c r="G31" s="26">
        <v>2915934.03</v>
      </c>
      <c r="H31" s="26">
        <f t="shared" si="1"/>
        <v>16872655.16</v>
      </c>
    </row>
    <row r="32" spans="1:8" ht="14.25">
      <c r="A32" s="38" t="s">
        <v>114</v>
      </c>
      <c r="B32" s="39"/>
      <c r="C32" s="26">
        <v>2577604.15</v>
      </c>
      <c r="D32" s="26">
        <v>201777.76</v>
      </c>
      <c r="E32" s="26">
        <f t="shared" si="0"/>
        <v>2779381.91</v>
      </c>
      <c r="F32" s="26">
        <v>536763.19</v>
      </c>
      <c r="G32" s="26">
        <v>536763.19</v>
      </c>
      <c r="H32" s="26">
        <f t="shared" si="1"/>
        <v>2242618.72</v>
      </c>
    </row>
    <row r="33" spans="1:8" ht="14.25">
      <c r="A33" s="38" t="s">
        <v>115</v>
      </c>
      <c r="B33" s="39"/>
      <c r="C33" s="26">
        <v>1193482.1</v>
      </c>
      <c r="D33" s="26">
        <v>59189.38</v>
      </c>
      <c r="E33" s="26">
        <f t="shared" si="0"/>
        <v>1252671.48</v>
      </c>
      <c r="F33" s="26">
        <v>224360.95</v>
      </c>
      <c r="G33" s="26">
        <v>224360.95</v>
      </c>
      <c r="H33" s="26">
        <f t="shared" si="1"/>
        <v>1028310.53</v>
      </c>
    </row>
    <row r="34" spans="1:8" ht="14.25">
      <c r="A34" s="38" t="s">
        <v>116</v>
      </c>
      <c r="B34" s="39"/>
      <c r="C34" s="26">
        <v>448514.25</v>
      </c>
      <c r="D34" s="26">
        <v>12000</v>
      </c>
      <c r="E34" s="26">
        <f t="shared" si="0"/>
        <v>460514.25</v>
      </c>
      <c r="F34" s="26">
        <v>87388.62</v>
      </c>
      <c r="G34" s="26">
        <v>87388.62</v>
      </c>
      <c r="H34" s="26">
        <f t="shared" si="1"/>
        <v>373125.63</v>
      </c>
    </row>
    <row r="35" spans="1:8" ht="14.25">
      <c r="A35" s="38" t="s">
        <v>117</v>
      </c>
      <c r="B35" s="39"/>
      <c r="C35" s="26">
        <v>3811825.58</v>
      </c>
      <c r="D35" s="26">
        <v>-1114306.54</v>
      </c>
      <c r="E35" s="26">
        <f t="shared" si="0"/>
        <v>2697519.04</v>
      </c>
      <c r="F35" s="26">
        <v>287565.04</v>
      </c>
      <c r="G35" s="26">
        <v>287565.04</v>
      </c>
      <c r="H35" s="26">
        <f t="shared" si="1"/>
        <v>2409954</v>
      </c>
    </row>
    <row r="36" spans="1:8" ht="14.25">
      <c r="A36" s="38" t="s">
        <v>118</v>
      </c>
      <c r="B36" s="39"/>
      <c r="C36" s="26">
        <v>487834.58</v>
      </c>
      <c r="D36" s="26">
        <v>197783</v>
      </c>
      <c r="E36" s="26">
        <f t="shared" si="0"/>
        <v>685617.5800000001</v>
      </c>
      <c r="F36" s="26">
        <v>0</v>
      </c>
      <c r="G36" s="26">
        <v>0</v>
      </c>
      <c r="H36" s="26">
        <f t="shared" si="1"/>
        <v>685617.5800000001</v>
      </c>
    </row>
    <row r="37" spans="1:8" ht="14.25">
      <c r="A37" s="38" t="s">
        <v>119</v>
      </c>
      <c r="B37" s="39"/>
      <c r="C37" s="26">
        <v>15040568.3</v>
      </c>
      <c r="D37" s="26">
        <v>301975.07</v>
      </c>
      <c r="E37" s="26">
        <f t="shared" si="0"/>
        <v>15342543.370000001</v>
      </c>
      <c r="F37" s="26">
        <v>3792146.06</v>
      </c>
      <c r="G37" s="26">
        <v>3792146.06</v>
      </c>
      <c r="H37" s="26">
        <f t="shared" si="1"/>
        <v>11550397.31</v>
      </c>
    </row>
    <row r="38" spans="1:8" ht="14.25">
      <c r="A38" s="38"/>
      <c r="B38" s="39"/>
      <c r="C38" s="26"/>
      <c r="D38" s="26"/>
      <c r="E38" s="26"/>
      <c r="F38" s="26"/>
      <c r="G38" s="26"/>
      <c r="H38" s="26"/>
    </row>
    <row r="39" spans="1:8" ht="14.25">
      <c r="A39" s="38"/>
      <c r="B39" s="40"/>
      <c r="C39" s="27"/>
      <c r="D39" s="27"/>
      <c r="E39" s="27"/>
      <c r="F39" s="27"/>
      <c r="G39" s="27"/>
      <c r="H39" s="27"/>
    </row>
    <row r="40" spans="1:8" ht="14.25">
      <c r="A40" s="41"/>
      <c r="B40" s="42" t="s">
        <v>83</v>
      </c>
      <c r="C40" s="43">
        <f aca="true" t="shared" si="2" ref="C40:H40">SUM(C6:C39)</f>
        <v>242344718.43000004</v>
      </c>
      <c r="D40" s="43">
        <f t="shared" si="2"/>
        <v>34011417.339999996</v>
      </c>
      <c r="E40" s="43">
        <f t="shared" si="2"/>
        <v>276356135.77</v>
      </c>
      <c r="F40" s="43">
        <f t="shared" si="2"/>
        <v>36875708.22</v>
      </c>
      <c r="G40" s="43">
        <f t="shared" si="2"/>
        <v>36875708.22</v>
      </c>
      <c r="H40" s="43">
        <f t="shared" si="2"/>
        <v>239480427.54999998</v>
      </c>
    </row>
    <row r="41" ht="14.25">
      <c r="A41" s="23" t="s">
        <v>6</v>
      </c>
    </row>
  </sheetData>
  <sheetProtection/>
  <protectedRanges>
    <protectedRange sqref="A41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8" sqref="A48:IV60"/>
    </sheetView>
  </sheetViews>
  <sheetFormatPr defaultColWidth="9.421875" defaultRowHeight="15"/>
  <cols>
    <col min="1" max="1" width="3.8515625" style="44" customWidth="1"/>
    <col min="2" max="2" width="45.140625" style="44" customWidth="1"/>
    <col min="3" max="8" width="14.140625" style="44" customWidth="1"/>
    <col min="9" max="16384" width="9.421875" style="44" customWidth="1"/>
  </cols>
  <sheetData>
    <row r="1" spans="1:8" ht="79.5" customHeight="1">
      <c r="A1" s="55" t="s">
        <v>153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45"/>
      <c r="B5" s="46"/>
      <c r="C5" s="25"/>
      <c r="D5" s="25"/>
      <c r="E5" s="25"/>
      <c r="F5" s="25"/>
      <c r="G5" s="25"/>
      <c r="H5" s="25"/>
    </row>
    <row r="6" spans="1:8" ht="14.25">
      <c r="A6" s="47" t="s">
        <v>122</v>
      </c>
      <c r="B6" s="48"/>
      <c r="C6" s="26">
        <f aca="true" t="shared" si="0" ref="C6:H6">SUM(C7:C14)</f>
        <v>95349944.69999999</v>
      </c>
      <c r="D6" s="26">
        <f t="shared" si="0"/>
        <v>8435735.18</v>
      </c>
      <c r="E6" s="26">
        <f t="shared" si="0"/>
        <v>103785679.88</v>
      </c>
      <c r="F6" s="26">
        <f t="shared" si="0"/>
        <v>17181183.650000002</v>
      </c>
      <c r="G6" s="26">
        <f t="shared" si="0"/>
        <v>17181183.650000002</v>
      </c>
      <c r="H6" s="26">
        <f t="shared" si="0"/>
        <v>86604496.23</v>
      </c>
    </row>
    <row r="7" spans="1:8" ht="14.25">
      <c r="A7" s="49"/>
      <c r="B7" s="50" t="s">
        <v>123</v>
      </c>
      <c r="C7" s="26">
        <v>8614141.33</v>
      </c>
      <c r="D7" s="26">
        <v>-160447.07</v>
      </c>
      <c r="E7" s="26">
        <f>C7+D7</f>
        <v>8453694.26</v>
      </c>
      <c r="F7" s="26">
        <v>1398003.26</v>
      </c>
      <c r="G7" s="26">
        <v>1398003.26</v>
      </c>
      <c r="H7" s="26">
        <f>E7-F7</f>
        <v>7055691</v>
      </c>
    </row>
    <row r="8" spans="1:8" ht="14.25">
      <c r="A8" s="49"/>
      <c r="B8" s="50" t="s">
        <v>124</v>
      </c>
      <c r="C8" s="26">
        <v>0</v>
      </c>
      <c r="D8" s="26">
        <v>0</v>
      </c>
      <c r="E8" s="26">
        <f aca="true" t="shared" si="1" ref="E8:E14">C8+D8</f>
        <v>0</v>
      </c>
      <c r="F8" s="26">
        <v>0</v>
      </c>
      <c r="G8" s="26">
        <v>0</v>
      </c>
      <c r="H8" s="26">
        <f aca="true" t="shared" si="2" ref="H8:H14">E8-F8</f>
        <v>0</v>
      </c>
    </row>
    <row r="9" spans="1:8" ht="14.25">
      <c r="A9" s="49"/>
      <c r="B9" s="50" t="s">
        <v>125</v>
      </c>
      <c r="C9" s="26">
        <v>9066108.61</v>
      </c>
      <c r="D9" s="26">
        <v>520086.24</v>
      </c>
      <c r="E9" s="26">
        <f t="shared" si="1"/>
        <v>9586194.85</v>
      </c>
      <c r="F9" s="26">
        <v>1659846.77</v>
      </c>
      <c r="G9" s="26">
        <v>1659846.77</v>
      </c>
      <c r="H9" s="26">
        <f t="shared" si="2"/>
        <v>7926348.08</v>
      </c>
    </row>
    <row r="10" spans="1:8" ht="14.25">
      <c r="A10" s="49"/>
      <c r="B10" s="50" t="s">
        <v>126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</row>
    <row r="11" spans="1:8" ht="14.25">
      <c r="A11" s="49"/>
      <c r="B11" s="50" t="s">
        <v>127</v>
      </c>
      <c r="C11" s="26">
        <v>16746249.09</v>
      </c>
      <c r="D11" s="26">
        <v>4185746.2</v>
      </c>
      <c r="E11" s="26">
        <f t="shared" si="1"/>
        <v>20931995.29</v>
      </c>
      <c r="F11" s="26">
        <v>4607759.25</v>
      </c>
      <c r="G11" s="26">
        <v>4607759.25</v>
      </c>
      <c r="H11" s="26">
        <f t="shared" si="2"/>
        <v>16324236.04</v>
      </c>
    </row>
    <row r="12" spans="1:8" ht="14.25">
      <c r="A12" s="49"/>
      <c r="B12" s="50" t="s">
        <v>128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</row>
    <row r="13" spans="1:8" ht="14.25">
      <c r="A13" s="49"/>
      <c r="B13" s="50" t="s">
        <v>129</v>
      </c>
      <c r="C13" s="26">
        <v>41912958.88</v>
      </c>
      <c r="D13" s="26">
        <v>2974218.13</v>
      </c>
      <c r="E13" s="26">
        <f t="shared" si="1"/>
        <v>44887177.010000005</v>
      </c>
      <c r="F13" s="26">
        <v>6570097.48</v>
      </c>
      <c r="G13" s="26">
        <v>6570097.48</v>
      </c>
      <c r="H13" s="26">
        <f t="shared" si="2"/>
        <v>38317079.53</v>
      </c>
    </row>
    <row r="14" spans="1:8" ht="14.25">
      <c r="A14" s="49"/>
      <c r="B14" s="50" t="s">
        <v>42</v>
      </c>
      <c r="C14" s="26">
        <v>19010486.79</v>
      </c>
      <c r="D14" s="26">
        <v>916131.68</v>
      </c>
      <c r="E14" s="26">
        <f t="shared" si="1"/>
        <v>19926618.47</v>
      </c>
      <c r="F14" s="26">
        <v>2945476.89</v>
      </c>
      <c r="G14" s="26">
        <v>2945476.89</v>
      </c>
      <c r="H14" s="26">
        <f t="shared" si="2"/>
        <v>16981141.58</v>
      </c>
    </row>
    <row r="15" spans="1:8" ht="14.25">
      <c r="A15" s="51"/>
      <c r="B15" s="50"/>
      <c r="C15" s="26"/>
      <c r="D15" s="26"/>
      <c r="E15" s="26"/>
      <c r="F15" s="26"/>
      <c r="G15" s="26"/>
      <c r="H15" s="26"/>
    </row>
    <row r="16" spans="1:8" ht="14.25">
      <c r="A16" s="47" t="s">
        <v>130</v>
      </c>
      <c r="B16" s="52"/>
      <c r="C16" s="26">
        <f aca="true" t="shared" si="3" ref="C16:H16">SUM(C17:C23)</f>
        <v>133382094.53</v>
      </c>
      <c r="D16" s="26">
        <f t="shared" si="3"/>
        <v>17732074.35</v>
      </c>
      <c r="E16" s="26">
        <f t="shared" si="3"/>
        <v>151114168.88</v>
      </c>
      <c r="F16" s="26">
        <f t="shared" si="3"/>
        <v>16444157.060000002</v>
      </c>
      <c r="G16" s="26">
        <f t="shared" si="3"/>
        <v>16444157.060000002</v>
      </c>
      <c r="H16" s="26">
        <f t="shared" si="3"/>
        <v>134670011.82</v>
      </c>
    </row>
    <row r="17" spans="1:8" ht="14.25">
      <c r="A17" s="49"/>
      <c r="B17" s="50" t="s">
        <v>131</v>
      </c>
      <c r="C17" s="26">
        <v>19000511.56</v>
      </c>
      <c r="D17" s="26">
        <v>16539620.03</v>
      </c>
      <c r="E17" s="26">
        <f>C17+D17</f>
        <v>35540131.589999996</v>
      </c>
      <c r="F17" s="26">
        <v>3754438.19</v>
      </c>
      <c r="G17" s="26">
        <v>3754438.19</v>
      </c>
      <c r="H17" s="26">
        <f aca="true" t="shared" si="4" ref="H17:H23">E17-F17</f>
        <v>31785693.399999995</v>
      </c>
    </row>
    <row r="18" spans="1:8" ht="14.25">
      <c r="A18" s="49"/>
      <c r="B18" s="50" t="s">
        <v>132</v>
      </c>
      <c r="C18" s="26">
        <v>79369260.44</v>
      </c>
      <c r="D18" s="26">
        <v>-9124802.43</v>
      </c>
      <c r="E18" s="26">
        <f aca="true" t="shared" si="5" ref="E18:E23">C18+D18</f>
        <v>70244458.00999999</v>
      </c>
      <c r="F18" s="26">
        <v>5755063.78</v>
      </c>
      <c r="G18" s="26">
        <v>5755063.78</v>
      </c>
      <c r="H18" s="26">
        <f t="shared" si="4"/>
        <v>64489394.22999999</v>
      </c>
    </row>
    <row r="19" spans="1:8" ht="14.25">
      <c r="A19" s="49"/>
      <c r="B19" s="50" t="s">
        <v>133</v>
      </c>
      <c r="C19" s="26">
        <v>1550471.33</v>
      </c>
      <c r="D19" s="26">
        <v>3381029.15</v>
      </c>
      <c r="E19" s="26">
        <f t="shared" si="5"/>
        <v>4931500.48</v>
      </c>
      <c r="F19" s="26">
        <v>331643.94</v>
      </c>
      <c r="G19" s="26">
        <v>331643.94</v>
      </c>
      <c r="H19" s="26">
        <f t="shared" si="4"/>
        <v>4599856.54</v>
      </c>
    </row>
    <row r="20" spans="1:8" ht="14.25">
      <c r="A20" s="49"/>
      <c r="B20" s="50" t="s">
        <v>134</v>
      </c>
      <c r="C20" s="26">
        <v>9124873.09</v>
      </c>
      <c r="D20" s="26">
        <v>1664305.52</v>
      </c>
      <c r="E20" s="26">
        <f t="shared" si="5"/>
        <v>10789178.61</v>
      </c>
      <c r="F20" s="26">
        <v>1537217.05</v>
      </c>
      <c r="G20" s="26">
        <v>1537217.05</v>
      </c>
      <c r="H20" s="26">
        <f t="shared" si="4"/>
        <v>9251961.559999999</v>
      </c>
    </row>
    <row r="21" spans="1:8" ht="14.25">
      <c r="A21" s="49"/>
      <c r="B21" s="50" t="s">
        <v>135</v>
      </c>
      <c r="C21" s="26">
        <v>1376861.09</v>
      </c>
      <c r="D21" s="26">
        <v>5792836.14</v>
      </c>
      <c r="E21" s="26">
        <f t="shared" si="5"/>
        <v>7169697.2299999995</v>
      </c>
      <c r="F21" s="26">
        <v>289595.13</v>
      </c>
      <c r="G21" s="26">
        <v>289595.13</v>
      </c>
      <c r="H21" s="26">
        <f t="shared" si="4"/>
        <v>6880102.1</v>
      </c>
    </row>
    <row r="22" spans="1:8" ht="14.25">
      <c r="A22" s="49"/>
      <c r="B22" s="50" t="s">
        <v>136</v>
      </c>
      <c r="C22" s="26">
        <v>15040568.3</v>
      </c>
      <c r="D22" s="26">
        <v>301975.07</v>
      </c>
      <c r="E22" s="26">
        <f t="shared" si="5"/>
        <v>15342543.370000001</v>
      </c>
      <c r="F22" s="26">
        <v>3792146.06</v>
      </c>
      <c r="G22" s="26">
        <v>3792146.06</v>
      </c>
      <c r="H22" s="26">
        <f t="shared" si="4"/>
        <v>11550397.31</v>
      </c>
    </row>
    <row r="23" spans="1:8" ht="14.25">
      <c r="A23" s="49"/>
      <c r="B23" s="50" t="s">
        <v>137</v>
      </c>
      <c r="C23" s="26">
        <v>7919548.72</v>
      </c>
      <c r="D23" s="26">
        <v>-822889.13</v>
      </c>
      <c r="E23" s="26">
        <f t="shared" si="5"/>
        <v>7096659.59</v>
      </c>
      <c r="F23" s="26">
        <v>984052.91</v>
      </c>
      <c r="G23" s="26">
        <v>984052.91</v>
      </c>
      <c r="H23" s="26">
        <f t="shared" si="4"/>
        <v>6112606.68</v>
      </c>
    </row>
    <row r="24" spans="1:8" ht="14.25">
      <c r="A24" s="51"/>
      <c r="B24" s="50"/>
      <c r="C24" s="26"/>
      <c r="D24" s="26"/>
      <c r="E24" s="26"/>
      <c r="F24" s="26"/>
      <c r="G24" s="26"/>
      <c r="H24" s="26"/>
    </row>
    <row r="25" spans="1:8" ht="14.25">
      <c r="A25" s="47" t="s">
        <v>138</v>
      </c>
      <c r="B25" s="52"/>
      <c r="C25" s="26">
        <f aca="true" t="shared" si="6" ref="C25:H25">SUM(C26:C34)</f>
        <v>8063823.2</v>
      </c>
      <c r="D25" s="26">
        <f t="shared" si="6"/>
        <v>7685571.68</v>
      </c>
      <c r="E25" s="26">
        <f t="shared" si="6"/>
        <v>15749394.879999999</v>
      </c>
      <c r="F25" s="26">
        <f t="shared" si="6"/>
        <v>827920.44</v>
      </c>
      <c r="G25" s="26">
        <f t="shared" si="6"/>
        <v>827920.44</v>
      </c>
      <c r="H25" s="26">
        <f t="shared" si="6"/>
        <v>14921474.44</v>
      </c>
    </row>
    <row r="26" spans="1:8" ht="14.25">
      <c r="A26" s="49"/>
      <c r="B26" s="50" t="s">
        <v>139</v>
      </c>
      <c r="C26" s="26">
        <v>3646997.62</v>
      </c>
      <c r="D26" s="26">
        <v>-405121.78</v>
      </c>
      <c r="E26" s="26">
        <f>C26+D26</f>
        <v>3241875.84</v>
      </c>
      <c r="F26" s="26">
        <v>540355.4</v>
      </c>
      <c r="G26" s="26">
        <v>540355.4</v>
      </c>
      <c r="H26" s="26">
        <f aca="true" t="shared" si="7" ref="H26:H34">E26-F26</f>
        <v>2701520.44</v>
      </c>
    </row>
    <row r="27" spans="1:8" ht="14.25">
      <c r="A27" s="49"/>
      <c r="B27" s="50" t="s">
        <v>140</v>
      </c>
      <c r="C27" s="26">
        <v>0</v>
      </c>
      <c r="D27" s="26">
        <v>1400000</v>
      </c>
      <c r="E27" s="26">
        <f aca="true" t="shared" si="8" ref="E27:E34">C27+D27</f>
        <v>1400000</v>
      </c>
      <c r="F27" s="26">
        <v>0</v>
      </c>
      <c r="G27" s="26">
        <v>0</v>
      </c>
      <c r="H27" s="26">
        <f t="shared" si="7"/>
        <v>1400000</v>
      </c>
    </row>
    <row r="28" spans="1:8" ht="14.25">
      <c r="A28" s="49"/>
      <c r="B28" s="50" t="s">
        <v>141</v>
      </c>
      <c r="C28" s="26">
        <v>0</v>
      </c>
      <c r="D28" s="26">
        <v>0</v>
      </c>
      <c r="E28" s="26">
        <f t="shared" si="8"/>
        <v>0</v>
      </c>
      <c r="F28" s="26">
        <v>0</v>
      </c>
      <c r="G28" s="26">
        <v>0</v>
      </c>
      <c r="H28" s="26">
        <f t="shared" si="7"/>
        <v>0</v>
      </c>
    </row>
    <row r="29" spans="1:8" ht="14.25">
      <c r="A29" s="49"/>
      <c r="B29" s="50" t="s">
        <v>142</v>
      </c>
      <c r="C29" s="26">
        <v>0</v>
      </c>
      <c r="D29" s="26">
        <v>0</v>
      </c>
      <c r="E29" s="26">
        <f t="shared" si="8"/>
        <v>0</v>
      </c>
      <c r="F29" s="26">
        <v>0</v>
      </c>
      <c r="G29" s="26">
        <v>0</v>
      </c>
      <c r="H29" s="26">
        <f t="shared" si="7"/>
        <v>0</v>
      </c>
    </row>
    <row r="30" spans="1:8" ht="14.25">
      <c r="A30" s="49"/>
      <c r="B30" s="50" t="s">
        <v>143</v>
      </c>
      <c r="C30" s="26">
        <v>0</v>
      </c>
      <c r="D30" s="26">
        <v>2000000</v>
      </c>
      <c r="E30" s="26">
        <f t="shared" si="8"/>
        <v>2000000</v>
      </c>
      <c r="F30" s="26">
        <v>0</v>
      </c>
      <c r="G30" s="26">
        <v>0</v>
      </c>
      <c r="H30" s="26">
        <f t="shared" si="7"/>
        <v>2000000</v>
      </c>
    </row>
    <row r="31" spans="1:8" ht="14.25">
      <c r="A31" s="49"/>
      <c r="B31" s="50" t="s">
        <v>144</v>
      </c>
      <c r="C31" s="26">
        <v>0</v>
      </c>
      <c r="D31" s="26">
        <v>0</v>
      </c>
      <c r="E31" s="26">
        <f t="shared" si="8"/>
        <v>0</v>
      </c>
      <c r="F31" s="26">
        <v>0</v>
      </c>
      <c r="G31" s="26">
        <v>0</v>
      </c>
      <c r="H31" s="26">
        <f t="shared" si="7"/>
        <v>0</v>
      </c>
    </row>
    <row r="32" spans="1:8" ht="14.25">
      <c r="A32" s="49"/>
      <c r="B32" s="50" t="s">
        <v>145</v>
      </c>
      <c r="C32" s="26">
        <v>4416825.58</v>
      </c>
      <c r="D32" s="26">
        <v>4690693.46</v>
      </c>
      <c r="E32" s="26">
        <f t="shared" si="8"/>
        <v>9107519.04</v>
      </c>
      <c r="F32" s="26">
        <v>287565.04</v>
      </c>
      <c r="G32" s="26">
        <v>287565.04</v>
      </c>
      <c r="H32" s="26">
        <f t="shared" si="7"/>
        <v>8819954</v>
      </c>
    </row>
    <row r="33" spans="1:8" ht="14.25">
      <c r="A33" s="49"/>
      <c r="B33" s="50" t="s">
        <v>146</v>
      </c>
      <c r="C33" s="26">
        <v>0</v>
      </c>
      <c r="D33" s="26">
        <v>0</v>
      </c>
      <c r="E33" s="26">
        <f t="shared" si="8"/>
        <v>0</v>
      </c>
      <c r="F33" s="26">
        <v>0</v>
      </c>
      <c r="G33" s="26">
        <v>0</v>
      </c>
      <c r="H33" s="26">
        <f t="shared" si="7"/>
        <v>0</v>
      </c>
    </row>
    <row r="34" spans="1:8" ht="14.25">
      <c r="A34" s="49"/>
      <c r="B34" s="50" t="s">
        <v>147</v>
      </c>
      <c r="C34" s="26">
        <v>0</v>
      </c>
      <c r="D34" s="26">
        <v>0</v>
      </c>
      <c r="E34" s="26">
        <f t="shared" si="8"/>
        <v>0</v>
      </c>
      <c r="F34" s="26">
        <v>0</v>
      </c>
      <c r="G34" s="26">
        <v>0</v>
      </c>
      <c r="H34" s="26">
        <f t="shared" si="7"/>
        <v>0</v>
      </c>
    </row>
    <row r="35" spans="1:8" ht="14.25">
      <c r="A35" s="51"/>
      <c r="B35" s="50"/>
      <c r="C35" s="26"/>
      <c r="D35" s="26"/>
      <c r="E35" s="26"/>
      <c r="F35" s="26"/>
      <c r="G35" s="26"/>
      <c r="H35" s="26"/>
    </row>
    <row r="36" spans="1:8" ht="14.25">
      <c r="A36" s="47" t="s">
        <v>148</v>
      </c>
      <c r="B36" s="52"/>
      <c r="C36" s="26">
        <f aca="true" t="shared" si="9" ref="C36:H36">SUM(C37:C40)</f>
        <v>5548856</v>
      </c>
      <c r="D36" s="26">
        <f t="shared" si="9"/>
        <v>158036.13</v>
      </c>
      <c r="E36" s="26">
        <f t="shared" si="9"/>
        <v>5706892.13</v>
      </c>
      <c r="F36" s="26">
        <f t="shared" si="9"/>
        <v>2422447.07</v>
      </c>
      <c r="G36" s="26">
        <f t="shared" si="9"/>
        <v>2422447.07</v>
      </c>
      <c r="H36" s="26">
        <f t="shared" si="9"/>
        <v>3284445.06</v>
      </c>
    </row>
    <row r="37" spans="1:8" ht="14.25">
      <c r="A37" s="49"/>
      <c r="B37" s="50" t="s">
        <v>149</v>
      </c>
      <c r="C37" s="26">
        <v>5548856</v>
      </c>
      <c r="D37" s="26">
        <v>158036.13</v>
      </c>
      <c r="E37" s="26">
        <f>C37+D37</f>
        <v>5706892.13</v>
      </c>
      <c r="F37" s="26">
        <v>2422447.07</v>
      </c>
      <c r="G37" s="26">
        <v>2422447.07</v>
      </c>
      <c r="H37" s="26">
        <f>E37-F37</f>
        <v>3284445.06</v>
      </c>
    </row>
    <row r="38" spans="1:8" ht="21">
      <c r="A38" s="49"/>
      <c r="B38" s="50" t="s">
        <v>150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>E38-F38</f>
        <v>0</v>
      </c>
    </row>
    <row r="39" spans="1:8" ht="14.25">
      <c r="A39" s="49"/>
      <c r="B39" s="50" t="s">
        <v>151</v>
      </c>
      <c r="C39" s="26">
        <v>0</v>
      </c>
      <c r="D39" s="26">
        <v>0</v>
      </c>
      <c r="E39" s="26">
        <f>C39+D39</f>
        <v>0</v>
      </c>
      <c r="F39" s="26">
        <v>0</v>
      </c>
      <c r="G39" s="26">
        <v>0</v>
      </c>
      <c r="H39" s="26">
        <f>E39-F39</f>
        <v>0</v>
      </c>
    </row>
    <row r="40" spans="1:8" ht="14.25">
      <c r="A40" s="49"/>
      <c r="B40" s="50" t="s">
        <v>152</v>
      </c>
      <c r="C40" s="26">
        <v>0</v>
      </c>
      <c r="D40" s="26">
        <v>0</v>
      </c>
      <c r="E40" s="26">
        <f>C40+D40</f>
        <v>0</v>
      </c>
      <c r="F40" s="26">
        <v>0</v>
      </c>
      <c r="G40" s="26">
        <v>0</v>
      </c>
      <c r="H40" s="26">
        <f>E40-F40</f>
        <v>0</v>
      </c>
    </row>
    <row r="41" spans="1:8" ht="14.25">
      <c r="A41" s="51"/>
      <c r="B41" s="50"/>
      <c r="C41" s="26"/>
      <c r="D41" s="26"/>
      <c r="E41" s="26"/>
      <c r="F41" s="26"/>
      <c r="G41" s="26"/>
      <c r="H41" s="26"/>
    </row>
    <row r="42" spans="1:8" ht="14.25">
      <c r="A42" s="53"/>
      <c r="B42" s="42" t="s">
        <v>83</v>
      </c>
      <c r="C42" s="43">
        <f aca="true" t="shared" si="10" ref="C42:H42">SUM(C36+C25+C16+C6)</f>
        <v>242344718.42999998</v>
      </c>
      <c r="D42" s="43">
        <f t="shared" si="10"/>
        <v>34011417.34</v>
      </c>
      <c r="E42" s="43">
        <f t="shared" si="10"/>
        <v>276356135.77</v>
      </c>
      <c r="F42" s="43">
        <f t="shared" si="10"/>
        <v>36875708.22</v>
      </c>
      <c r="G42" s="43">
        <f t="shared" si="10"/>
        <v>36875708.22</v>
      </c>
      <c r="H42" s="43">
        <f t="shared" si="10"/>
        <v>239480427.55</v>
      </c>
    </row>
    <row r="43" spans="1:8" ht="14.25">
      <c r="A43" s="23" t="s">
        <v>6</v>
      </c>
      <c r="B43" s="54"/>
      <c r="C43" s="54"/>
      <c r="D43" s="54"/>
      <c r="E43" s="54"/>
      <c r="F43" s="54"/>
      <c r="G43" s="54"/>
      <c r="H43" s="54"/>
    </row>
    <row r="44" spans="1:8" ht="14.25">
      <c r="A44" s="54"/>
      <c r="B44" s="54"/>
      <c r="C44" s="54"/>
      <c r="D44" s="54"/>
      <c r="E44" s="54"/>
      <c r="F44" s="54"/>
      <c r="G44" s="54"/>
      <c r="H44" s="54"/>
    </row>
    <row r="45" spans="1:8" ht="14.25">
      <c r="A45" s="54"/>
      <c r="B45" s="54"/>
      <c r="C45" s="54"/>
      <c r="D45" s="54"/>
      <c r="E45" s="54"/>
      <c r="F45" s="54"/>
      <c r="G45" s="54"/>
      <c r="H45" s="54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2019-04-29T01:50:39Z</cp:lastPrinted>
  <dcterms:created xsi:type="dcterms:W3CDTF">2012-12-11T21:12:22Z</dcterms:created>
  <dcterms:modified xsi:type="dcterms:W3CDTF">2019-12-11T01:25:43Z</dcterms:modified>
  <cp:category/>
  <cp:version/>
  <cp:contentType/>
  <cp:contentStatus/>
</cp:coreProperties>
</file>